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b381e8e0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Экономика рекламы" sheetId="1" r:id="R8585ad89cf364d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—&quot;"/>
    <x:numFmt numFmtId="201" formatCode="0.00"/>
    <x:numFmt numFmtId="202" formatCode="0.0%"/>
  </x:numFmts>
  <x:fonts count="10">
    <x:font>
      <x:sz val="11"/>
      <x:name val="Carlito"/>
    </x:font>
    <x:font>
      <x:sz val="11"/>
      <x:color rgb="FF272724"/>
      <x:name val="Arial"/>
    </x:font>
    <x:font>
      <x:b/>
      <x:sz val="17"/>
      <x:color rgb="FF272724"/>
      <x:name val="Arial"/>
    </x:font>
    <x:font>
      <x:i/>
      <x:sz val="11"/>
      <x:color rgb="FF6A655D"/>
      <x:name val="Arial"/>
    </x:font>
    <x:font>
      <x:b/>
      <x:sz val="11"/>
      <x:color rgb="FFFFFFFF"/>
      <x:name val="Arial"/>
    </x:font>
    <x:font>
      <x:b/>
      <x:sz val="11"/>
      <x:color rgb="FF272724"/>
      <x:name val="Arial"/>
    </x:font>
    <x:font>
      <x:sz val="11"/>
      <x:color rgb="FF6A655D"/>
      <x:name val="Arial"/>
    </x:font>
    <x:font>
      <x:b/>
      <x:sz val="11"/>
      <x:color rgb="FFCB642F"/>
      <x:name val="Arial"/>
    </x:font>
    <x:font>
      <x:sz val="11"/>
      <x:color rgb="FF235BA3"/>
      <x:name val="Arial"/>
    </x:font>
    <x:font>
      <x:i/>
      <x:sz val="11"/>
      <x:color rgb="FF27272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7F4EF"/>
      </x:patternFill>
    </x:fill>
    <x:fill>
      <x:patternFill patternType="solid">
        <x:fgColor rgb="FF272724"/>
      </x:patternFill>
    </x:fill>
    <x:fill>
      <x:patternFill patternType="solid">
        <x:fgColor rgb="FFF6DDCB"/>
      </x:patternFill>
    </x:fill>
    <x:fill>
      <x:patternFill patternType="solid">
        <x:fgColor rgb="FFFFF0D8"/>
      </x:patternFill>
    </x:fill>
  </x:fills>
  <x:borders count="3">
    <x:border/>
    <x:border>
      <x:bottom style="thin">
        <x:color rgb="FFCB642F"/>
      </x:bottom>
    </x:border>
    <x:border>
      <x:top style="thin">
        <x:color rgb="FFC8BEB2"/>
      </x:top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horizontal="right"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horizontal="right" vertical="center"/>
    </x:xf>
    <x:xf numFmtId="200" fontId="5" fillId="2" borderId="2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201" fontId="9" fillId="2" borderId="0" xfId="0" applyNumberFormat="1" applyFont="1" applyFill="1" applyBorder="1" applyAlignment="1">
      <x:alignment vertical="center"/>
    </x:xf>
    <x:xf numFmtId="202" fontId="9" fillId="2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9" fillId="2" borderId="0" xfId="0" applyNumberFormat="1" applyFont="1" applyFill="1" applyBorder="1" applyAlignment="1">
      <x:alignment horizontal="right" vertical="center"/>
    </x:xf>
    <x:xf numFmtId="202" fontId="9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6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horizontal="right" vertical="center"/>
    </x:xf>
    <x:xf numFmtId="200" fontId="5" fillId="2" borderId="2" xfId="0" applyNumberFormat="1" applyFont="1" applyFill="1" applyBorder="1" applyAlignment="1">
      <x:alignment horizontal="right" vertical="center"/>
    </x:xf>
    <x:xf numFmtId="0" fontId="8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color rgb="FFAB352F"/>
      </x:font>
      <x:fill>
        <x:patternFill patternType="solid">
          <x:bgColor rgb="FFFBE1DD"/>
        </x:patternFill>
      </x:fill>
    </x:dxf>
    <x:dxf>
      <x:font>
        <x:color rgb="FFAB352F"/>
      </x:font>
      <x:fill>
        <x:patternFill patternType="solid">
          <x:bgColor rgb="FFFBE1DD"/>
        </x:patternFill>
      </x:fill>
    </x:dxf>
    <x:dxf>
      <x:font>
        <x:b/>
        <x:color rgb="FFAB352F"/>
      </x:font>
      <x:fill>
        <x:patternFill patternType="solid">
          <x:bgColor rgb="FFFBE1DD"/>
        </x:patternFill>
      </x:fill>
    </x:dxf>
    <x:dxf>
      <x:font>
        <x:color rgb="FFAB352F"/>
      </x:font>
    </x:dxf>
    <x:dxf>
      <x:font>
        <x:color rgb="FFAB352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ea28e3aaf4b29" /><Relationship Type="http://schemas.openxmlformats.org/officeDocument/2006/relationships/theme" Target="/xl/theme/theme1.xml" Id="Rcda3559397834df2" /><Relationship Type="http://schemas.openxmlformats.org/officeDocument/2006/relationships/sharedStrings" Target="/xl/sharedStrings.xml" Id="Raedd2b1c28e7457a" /><Relationship Type="http://schemas.openxmlformats.org/officeDocument/2006/relationships/worksheet" Target="/xl/worksheets/sheet1.xml" Id="R8585ad89cf364d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2724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38.220001220703125" hidden="0" customWidth="1"/>
    <x:col min="3" max="3" width="18.889999389648438" hidden="0" customWidth="1"/>
    <x:col min="4" max="4" width="18.889999389648438" hidden="0" customWidth="1"/>
    <x:col min="5" max="5" width="21.110000610351562" hidden="0" customWidth="1"/>
    <x:col min="6" max="6" width="2.440000057220459" hidden="0" customWidth="1"/>
    <x:col min="7" max="7" width="38.88999938964844" hidden="0" customWidth="1"/>
    <x:col min="8" max="8" width="2.440000057220459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4" t="str">
        <x:v>WiseLab / Экономика рекламы</x:v>
      </x:c>
      <x:c r="C2" s="4"/>
      <x:c r="D2" s="4"/>
      <x:c r="E2" s="4"/>
      <x:c r="F2" s="4"/>
      <x:c r="G2" s="4"/>
      <x:c r="H2" s="3"/>
    </x:row>
    <x:row r="3" ht="25" customHeight="1">
      <x:c r="A3" s="3"/>
      <x:c r="B3" s="5"/>
      <x:c r="C3" s="5"/>
      <x:c r="D3" s="5"/>
      <x:c r="E3" s="5"/>
      <x:c r="F3" s="5"/>
      <x:c r="G3" s="5"/>
      <x:c r="H3" s="3"/>
    </x:row>
    <x:row r="4" ht="25" customHeight="1">
      <x:c r="A4" s="3"/>
      <x:c r="B4" s="6" t="str">
        <x:v>Учебные данные. Один сопоставимый период и набор заказов. Все суммы — BYN.</x:v>
      </x:c>
      <x:c r="C4" s="6"/>
      <x:c r="D4" s="6"/>
      <x:c r="E4" s="6"/>
      <x:c r="F4" s="6"/>
      <x:c r="G4" s="6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39" customHeight="1">
      <x:c r="A6" s="3"/>
      <x:c r="B6" s="9" t="str">
        <x:v>Результат</x:v>
      </x:c>
      <x:c r="C6" s="10" t="str">
        <x:v>Базовый пример</x:v>
      </x:c>
      <x:c r="D6" s="10" t="str">
        <x:v>Больше возвратов</x:v>
      </x:c>
      <x:c r="E6" s="10" t="str">
        <x:v>Больше продаж и затрат</x:v>
      </x:c>
      <x:c r="F6" s="3"/>
      <x:c r="G6" s="3"/>
      <x:c r="H6" s="3"/>
    </x:row>
    <x:row r="7" ht="31" customHeight="1">
      <x:c r="A7" s="3"/>
      <x:c r="B7" s="12" t="str">
        <x:v>Остаток после указанных расходов</x:v>
      </x:c>
      <x:c r="C7" s="31" t="n">
        <x:f>IF(ISNUMBER(C32),C32,"")</x:f>
        <x:v>6000</x:v>
      </x:c>
      <x:c r="D7" s="31" t="n">
        <x:f>IF(ISNUMBER(D32),D32,"")</x:f>
        <x:v>-9000</x:v>
      </x:c>
      <x:c r="E7" s="31" t="n">
        <x:f>IF(ISNUMBER(E32),E32,"")</x:f>
        <x:v>4840</x:v>
      </x:c>
      <x:c r="F7" s="3"/>
      <x:c r="G7" s="13" t="str">
        <x:v>Налоги и не перечисленные расходы не включены. Остаток не равен чистой прибыли.</x:v>
      </x:c>
      <x:c r="H7" s="3"/>
    </x:row>
    <x:row r="8" ht="25" customHeight="1">
      <x:c r="A8" s="3"/>
      <x:c r="B8" s="3" t="str">
        <x:v>Остаток после привлечения</x:v>
      </x:c>
      <x:c r="C8" s="32" t="n">
        <x:f>IF(ISNUMBER(C31),C31,"")</x:f>
        <x:v>16000</x:v>
      </x:c>
      <x:c r="D8" s="32" t="n">
        <x:f>IF(ISNUMBER(D31),D31,"")</x:f>
        <x:v>1000</x:v>
      </x:c>
      <x:c r="E8" s="32" t="n">
        <x:f>IF(ISNUMBER(E31),E31,"")</x:f>
        <x:v>14840</x:v>
      </x:c>
      <x:c r="F8" s="3"/>
      <x:c r="G8" s="3"/>
      <x:c r="H8" s="3"/>
    </x:row>
    <x:row r="9" ht="25" customHeight="1">
      <x:c r="A9" s="3"/>
      <x:c r="B9" s="28" t="str">
        <x:v>ROAS после возвратов, раз</x:v>
      </x:c>
      <x:c r="C9" s="33" t="n">
        <x:f>IF(C24&lt;&gt;"Готово","",IF(C21=0,"",C28/C21))</x:f>
        <x:v>6.25</x:v>
      </x:c>
      <x:c r="D9" s="33" t="n">
        <x:f>IF(D24&lt;&gt;"Готово","",IF(D21=0,"",D28/D21))</x:f>
        <x:v>5.625</x:v>
      </x:c>
      <x:c r="E9" s="33" t="n">
        <x:f>IF(E24&lt;&gt;"Готово","",IF(E21=0,"",E28/E21))</x:f>
        <x:v>5.586206896551724</x:v>
      </x:c>
      <x:c r="F9" s="3"/>
      <x:c r="G9" s="3"/>
      <x:c r="H9" s="3"/>
    </x:row>
    <x:row r="10" ht="25" customHeight="1">
      <x:c r="A10" s="3"/>
      <x:c r="B10" s="28" t="str">
        <x:v>ДРР после возвратов</x:v>
      </x:c>
      <x:c r="C10" s="34" t="n">
        <x:f>IF(C24&lt;&gt;"Готово","",IF(C28=0,"",C21/C28))</x:f>
        <x:v>0.16</x:v>
      </x:c>
      <x:c r="D10" s="34" t="n">
        <x:f>IF(D24&lt;&gt;"Готово","",IF(D28=0,"",D21/D28))</x:f>
        <x:v>0.17777777777777778</x:v>
      </x:c>
      <x:c r="E10" s="34" t="n">
        <x:f>IF(E24&lt;&gt;"Готово","",IF(E28=0,"",E21/E28))</x:f>
        <x:v>0.17901234567901234</x:v>
      </x:c>
      <x:c r="F10" s="3"/>
      <x:c r="G10" s="13" t="str">
        <x:v>Пустой показатель: нет корректной базы для деления.</x:v>
      </x:c>
      <x:c r="H10" s="3"/>
    </x:row>
    <x:row r="11" ht="25" customHeight="1">
      <x:c r="A11" s="3"/>
      <x:c r="B11" s="3"/>
      <x:c r="C11" s="35"/>
      <x:c r="D11" s="35"/>
      <x:c r="E11" s="35"/>
      <x:c r="F11" s="3"/>
      <x:c r="G11" s="3"/>
      <x:c r="H11" s="3"/>
    </x:row>
    <x:row r="12" ht="25" customHeight="1">
      <x:c r="A12" s="3"/>
      <x:c r="B12" s="14" t="str">
        <x:v>Меняйте янтарные ячейки C17:E23. Формулы пересчитывают каждый сценарий отдельно.</x:v>
      </x:c>
      <x:c r="C12" s="36"/>
      <x:c r="D12" s="36"/>
      <x:c r="E12" s="36"/>
      <x:c r="F12" s="14"/>
      <x:c r="G12" s="14"/>
      <x:c r="H12" s="3"/>
    </x:row>
    <x:row r="13" ht="25" customHeight="1">
      <x:c r="A13" s="3"/>
      <x:c r="B13" s="14" t="str">
        <x:v>Это сравнение заданных условий. Оно не предсказывает эффект увеличения рекламного бюджета.</x:v>
      </x:c>
      <x:c r="C13" s="36"/>
      <x:c r="D13" s="36"/>
      <x:c r="E13" s="36"/>
      <x:c r="F13" s="14"/>
      <x:c r="G13" s="14"/>
      <x:c r="H13" s="3"/>
    </x:row>
    <x:row r="14" ht="25" customHeight="1">
      <x:c r="A14" s="3"/>
      <x:c r="B14" s="3"/>
      <x:c r="C14" s="35"/>
      <x:c r="D14" s="35"/>
      <x:c r="E14" s="35"/>
      <x:c r="F14" s="3"/>
      <x:c r="G14" s="3"/>
      <x:c r="H14" s="3"/>
    </x:row>
    <x:row r="15" ht="25" customHeight="1">
      <x:c r="A15" s="3"/>
      <x:c r="B15" s="3"/>
      <x:c r="C15" s="35"/>
      <x:c r="D15" s="35"/>
      <x:c r="E15" s="35"/>
      <x:c r="F15" s="3"/>
      <x:c r="G15" s="3"/>
      <x:c r="H15" s="3"/>
    </x:row>
    <x:row r="16" ht="25" customHeight="1">
      <x:c r="A16" s="3"/>
      <x:c r="B16" s="15" t="str">
        <x:v>Исходные данные</x:v>
      </x:c>
      <x:c r="C16" s="37"/>
      <x:c r="D16" s="37"/>
      <x:c r="E16" s="37"/>
      <x:c r="F16" s="3"/>
      <x:c r="G16" s="3"/>
      <x:c r="H16" s="3"/>
    </x:row>
    <x:row r="17" ht="43" customHeight="1">
      <x:c r="A17" s="3"/>
      <x:c r="B17" s="3" t="str">
        <x:v>Выручка до возвратов</x:v>
      </x:c>
      <x:c r="C17" s="24" t="n">
        <x:v>178000</x:v>
      </x:c>
      <x:c r="D17" s="24" t="n">
        <x:v>178000</x:v>
      </x:c>
      <x:c r="E17" s="24" t="n">
        <x:v>190000</x:v>
      </x:c>
      <x:c r="F17" s="3"/>
      <x:c r="G17" s="19" t="str">
        <x:v>Берите один период и одну группу заказов во всех строках.</x:v>
      </x:c>
      <x:c r="H17" s="3"/>
    </x:row>
    <x:row r="18" ht="43" customHeight="1">
      <x:c r="A18" s="3"/>
      <x:c r="B18" s="3" t="str">
        <x:v>Возвраты покупателям</x:v>
      </x:c>
      <x:c r="C18" s="24" t="n">
        <x:v>28000</x:v>
      </x:c>
      <x:c r="D18" s="24" t="n">
        <x:v>43000</x:v>
      </x:c>
      <x:c r="E18" s="24" t="n">
        <x:v>28000</x:v>
      </x:c>
      <x:c r="F18" s="3"/>
      <x:c r="G18" s="19" t="str">
        <x:v>Суммы возвратов относятся к тем же заказам, что и выручка.</x:v>
      </x:c>
      <x:c r="H18" s="3"/>
    </x:row>
    <x:row r="19" ht="43" customHeight="1">
      <x:c r="A19" s="3"/>
      <x:c r="B19" s="3" t="str">
        <x:v>Себестоимость проданных товаров</x:v>
      </x:c>
      <x:c r="C19" s="24" t="n">
        <x:v>90000</x:v>
      </x:c>
      <x:c r="D19" s="24" t="n">
        <x:v>90000</x:v>
      </x:c>
      <x:c r="E19" s="24" t="n">
        <x:v>97200</x:v>
      </x:c>
      <x:c r="F19" s="3"/>
      <x:c r="G19" s="19" t="str">
        <x:v>Уже с учётом возвращённых товаров. Не списывайте их стоимость повторно.</x:v>
      </x:c>
      <x:c r="H19" s="3"/>
    </x:row>
    <x:row r="20" ht="43" customHeight="1">
      <x:c r="A20" s="3"/>
      <x:c r="B20" s="3" t="str">
        <x:v>Обслуживание заказов</x:v>
      </x:c>
      <x:c r="C20" s="24" t="n">
        <x:v>12000</x:v>
      </x:c>
      <x:c r="D20" s="24" t="n">
        <x:v>12000</x:v>
      </x:c>
      <x:c r="E20" s="24" t="n">
        <x:v>12960</x:v>
      </x:c>
      <x:c r="F20" s="3"/>
      <x:c r="G20" s="19" t="str">
        <x:v>Например: доставка, упаковка и комиссии. Исключите затраты из других строк.</x:v>
      </x:c>
      <x:c r="H20" s="3"/>
    </x:row>
    <x:row r="21" ht="43" customHeight="1">
      <x:c r="A21" s="3"/>
      <x:c r="B21" s="3" t="str">
        <x:v>Рекламный бюджет</x:v>
      </x:c>
      <x:c r="C21" s="24" t="n">
        <x:v>24000</x:v>
      </x:c>
      <x:c r="D21" s="24" t="n">
        <x:v>24000</x:v>
      </x:c>
      <x:c r="E21" s="24" t="n">
        <x:v>29000</x:v>
      </x:c>
      <x:c r="F21" s="3"/>
      <x:c r="G21" s="19" t="str">
        <x:v>Только расходы на рекламное размещение.</x:v>
      </x:c>
      <x:c r="H21" s="3"/>
    </x:row>
    <x:row r="22" ht="43" customHeight="1">
      <x:c r="A22" s="3"/>
      <x:c r="B22" s="3" t="str">
        <x:v>Прочие расходы на привлечение</x:v>
      </x:c>
      <x:c r="C22" s="24" t="n">
        <x:v>8000</x:v>
      </x:c>
      <x:c r="D22" s="24" t="n">
        <x:v>8000</x:v>
      </x:c>
      <x:c r="E22" s="24" t="n">
        <x:v>8000</x:v>
      </x:c>
      <x:c r="F22" s="3"/>
      <x:c r="G22" s="19" t="str">
        <x:v>Например: работа подрядчика и креативы. Без повторного учёта бюджета.</x:v>
      </x:c>
      <x:c r="H22" s="3"/>
    </x:row>
    <x:row r="23" ht="43" customHeight="1">
      <x:c r="A23" s="3"/>
      <x:c r="B23" s="3" t="str">
        <x:v>Постоянные расходы</x:v>
      </x:c>
      <x:c r="C23" s="24" t="n">
        <x:v>10000</x:v>
      </x:c>
      <x:c r="D23" s="24" t="n">
        <x:v>10000</x:v>
      </x:c>
      <x:c r="E23" s="24" t="n">
        <x:v>10000</x:v>
      </x:c>
      <x:c r="F23" s="3"/>
      <x:c r="G23" s="19" t="str">
        <x:v>Включите согласованную долю постоянных расходов за тот же период.</x:v>
      </x:c>
      <x:c r="H23" s="3"/>
    </x:row>
    <x:row r="24" ht="25" customHeight="1">
      <x:c r="A24" s="3"/>
      <x:c r="B24" s="3" t="str">
        <x:v>Проверка входных данных</x:v>
      </x:c>
      <x:c r="C24" s="35" t="str">
        <x:f>IF(COUNT(C17:C23)&lt;&gt;7,"Заполните числа",IF(MIN(C17:C23)&lt;0,"Есть минус",IF(C18&gt;C17,"Возвраты &gt; выручки","Готово")))</x:f>
        <x:v>Готово</x:v>
      </x:c>
      <x:c r="D24" s="35" t="str">
        <x:f>IF(COUNT(D17:D23)&lt;&gt;7,"Заполните числа",IF(MIN(D17:D23)&lt;0,"Есть минус",IF(D18&gt;D17,"Возвраты &gt; выручки","Готово")))</x:f>
        <x:v>Готово</x:v>
      </x:c>
      <x:c r="E24" s="35" t="str">
        <x:f>IF(COUNT(E17:E23)&lt;&gt;7,"Заполните числа",IF(MIN(E17:E23)&lt;0,"Есть минус",IF(E18&gt;E17,"Возвраты &gt; выручки","Готово")))</x:f>
        <x:v>Готово</x:v>
      </x:c>
      <x:c r="F24" s="3"/>
      <x:c r="G24" s="3"/>
      <x:c r="H24" s="3"/>
    </x:row>
    <x:row r="25" ht="25" customHeight="1">
      <x:c r="A25" s="3"/>
      <x:c r="B25" s="3"/>
      <x:c r="C25" s="35"/>
      <x:c r="D25" s="35"/>
      <x:c r="E25" s="35"/>
      <x:c r="F25" s="3"/>
      <x:c r="G25" s="3"/>
      <x:c r="H25" s="3"/>
    </x:row>
    <x:row r="26" ht="25" customHeight="1">
      <x:c r="A26" s="3"/>
      <x:c r="B26" s="3"/>
      <x:c r="C26" s="35"/>
      <x:c r="D26" s="35"/>
      <x:c r="E26" s="35"/>
      <x:c r="F26" s="3"/>
      <x:c r="G26" s="3"/>
      <x:c r="H26" s="3"/>
    </x:row>
    <x:row r="27" ht="25" customHeight="1">
      <x:c r="A27" s="3"/>
      <x:c r="B27" s="15" t="str">
        <x:v>Как получен результат</x:v>
      </x:c>
      <x:c r="C27" s="37"/>
      <x:c r="D27" s="37"/>
      <x:c r="E27" s="37"/>
      <x:c r="F27" s="3"/>
      <x:c r="G27" s="3"/>
      <x:c r="H27" s="3"/>
    </x:row>
    <x:row r="28" ht="25" customHeight="1">
      <x:c r="A28" s="3"/>
      <x:c r="B28" s="3" t="str">
        <x:v>Выручка после возвратов</x:v>
      </x:c>
      <x:c r="C28" s="32" t="n">
        <x:f>IF(C24&lt;&gt;"Готово","",C17-C18)</x:f>
        <x:v>150000</x:v>
      </x:c>
      <x:c r="D28" s="32" t="n">
        <x:f>IF(D24&lt;&gt;"Готово","",D17-D18)</x:f>
        <x:v>135000</x:v>
      </x:c>
      <x:c r="E28" s="32" t="n">
        <x:f>IF(E24&lt;&gt;"Готово","",E17-E18)</x:f>
        <x:v>162000</x:v>
      </x:c>
      <x:c r="F28" s="3"/>
      <x:c r="G28" s="3"/>
      <x:c r="H28" s="3"/>
    </x:row>
    <x:row r="29" ht="25" customHeight="1">
      <x:c r="A29" s="3"/>
      <x:c r="B29" s="3" t="str">
        <x:v>Товары и обслуживание заказов</x:v>
      </x:c>
      <x:c r="C29" s="32" t="n">
        <x:f>IF(C24&lt;&gt;"Готово","",SUM(C19:C20))</x:f>
        <x:v>102000</x:v>
      </x:c>
      <x:c r="D29" s="32" t="n">
        <x:f>IF(D24&lt;&gt;"Готово","",SUM(D19:D20))</x:f>
        <x:v>102000</x:v>
      </x:c>
      <x:c r="E29" s="32" t="n">
        <x:f>IF(E24&lt;&gt;"Готово","",SUM(E19:E20))</x:f>
        <x:v>110160</x:v>
      </x:c>
      <x:c r="F29" s="3"/>
      <x:c r="G29" s="3"/>
      <x:c r="H29" s="3"/>
    </x:row>
    <x:row r="30" ht="25" customHeight="1">
      <x:c r="A30" s="3"/>
      <x:c r="B30" s="3" t="str">
        <x:v>Остаток до привлечения</x:v>
      </x:c>
      <x:c r="C30" s="32" t="n">
        <x:f>IF(C24&lt;&gt;"Готово","",C28-C29)</x:f>
        <x:v>48000</x:v>
      </x:c>
      <x:c r="D30" s="32" t="n">
        <x:f>IF(D24&lt;&gt;"Готово","",D28-D29)</x:f>
        <x:v>33000</x:v>
      </x:c>
      <x:c r="E30" s="32" t="n">
        <x:f>IF(E24&lt;&gt;"Готово","",E28-E29)</x:f>
        <x:v>51840</x:v>
      </x:c>
      <x:c r="F30" s="3"/>
      <x:c r="G30" s="3"/>
      <x:c r="H30" s="3"/>
    </x:row>
    <x:row r="31" ht="25" customHeight="1">
      <x:c r="A31" s="3"/>
      <x:c r="B31" s="3" t="str">
        <x:v>Остаток после привлечения</x:v>
      </x:c>
      <x:c r="C31" s="32" t="n">
        <x:f>IF(C24&lt;&gt;"Готово","",C30-SUM(C21:C22))</x:f>
        <x:v>16000</x:v>
      </x:c>
      <x:c r="D31" s="32" t="n">
        <x:f>IF(D24&lt;&gt;"Готово","",D30-SUM(D21:D22))</x:f>
        <x:v>1000</x:v>
      </x:c>
      <x:c r="E31" s="32" t="n">
        <x:f>IF(E24&lt;&gt;"Готово","",E30-SUM(E21:E22))</x:f>
        <x:v>14840</x:v>
      </x:c>
      <x:c r="F31" s="3"/>
      <x:c r="G31" s="3"/>
      <x:c r="H31" s="3"/>
    </x:row>
    <x:row r="32" ht="25" customHeight="1">
      <x:c r="A32" s="3"/>
      <x:c r="B32" s="21" t="str">
        <x:v>Остаток после указанных расходов</x:v>
      </x:c>
      <x:c r="C32" s="38" t="n">
        <x:f>IF(C24&lt;&gt;"Готово","",C31-C23)</x:f>
        <x:v>6000</x:v>
      </x:c>
      <x:c r="D32" s="38" t="n">
        <x:f>IF(D24&lt;&gt;"Готово","",D31-D23)</x:f>
        <x:v>-9000</x:v>
      </x:c>
      <x:c r="E32" s="38" t="n">
        <x:f>IF(E24&lt;&gt;"Готово","",E31-E23)</x:f>
        <x:v>4840</x:v>
      </x:c>
      <x:c r="F32" s="3"/>
      <x:c r="G32" s="3"/>
      <x:c r="H32" s="3"/>
    </x:row>
    <x:row r="33" ht="25" customHeight="1">
      <x:c r="A33" s="3"/>
      <x:c r="B33" s="3"/>
      <x:c r="C33" s="3"/>
      <x:c r="D33" s="3"/>
      <x:c r="E33" s="3"/>
      <x:c r="F33" s="3"/>
      <x:c r="G33" s="3"/>
      <x:c r="H33" s="3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</x:row>
    <x:row r="35" ht="25" customHeight="1">
      <x:c r="A35" s="3"/>
      <x:c r="B35" s="15" t="str">
        <x:v>Определения и границы</x:v>
      </x:c>
      <x:c r="C35" s="15"/>
      <x:c r="D35" s="15"/>
      <x:c r="E35" s="15"/>
      <x:c r="F35" s="15"/>
      <x:c r="G35" s="15"/>
      <x:c r="H35" s="3"/>
    </x:row>
    <x:row r="36" ht="25" customHeight="1">
      <x:c r="A36" s="3"/>
      <x:c r="B36" s="3" t="str">
        <x:v>ROAS = выручка после возвратов / рекламный бюджет. ДРР = рекламный бюджет / та же выручка.</x:v>
      </x:c>
      <x:c r="C36" s="3"/>
      <x:c r="D36" s="3"/>
      <x:c r="E36" s="3"/>
      <x:c r="F36" s="3"/>
      <x:c r="G36" s="3"/>
      <x:c r="H36" s="3"/>
    </x:row>
    <x:row r="37" ht="25" customHeight="1">
      <x:c r="A37" s="3"/>
      <x:c r="B37" s="3" t="str">
        <x:v>В этой модели ROAS и ДРР не включают прочие расходы на привлечение. Они учтены в денежном остатке.</x:v>
      </x:c>
      <x:c r="C37" s="3"/>
      <x:c r="D37" s="3"/>
      <x:c r="E37" s="3"/>
      <x:c r="F37" s="3"/>
      <x:c r="G37" s="3"/>
      <x:c r="H37" s="3"/>
    </x:row>
    <x:row r="38" ht="25" customHeight="1">
      <x:c r="A38" s="3"/>
      <x:c r="B38" s="3" t="str">
        <x:v>Все семь исходных сумм должны быть числами ≥ 0. Возвраты не могут превышать выручку.</x:v>
      </x:c>
      <x:c r="C38" s="3"/>
      <x:c r="D38" s="3"/>
      <x:c r="E38" s="3"/>
      <x:c r="F38" s="3"/>
      <x:c r="G38" s="3"/>
      <x:c r="H38" s="3"/>
    </x:row>
    <x:row r="39" ht="25" customHeight="1">
      <x:c r="A39" s="3"/>
      <x:c r="B39" s="3" t="str">
        <x:v>Нулевой рекламный бюджет даёт пустой ROAS. Нулевая выручка после возвратов даёт пустую ДРР.</x:v>
      </x:c>
      <x:c r="C39" s="3"/>
      <x:c r="D39" s="3"/>
      <x:c r="E39" s="3"/>
      <x:c r="F39" s="3"/>
      <x:c r="G39" s="3"/>
      <x:c r="H39" s="3"/>
    </x:row>
    <x:row r="40" ht="25" customHeight="1">
      <x:c r="A40" s="3"/>
      <x:c r="B40" s="3" t="str">
        <x:v>Суммы задавайте на одной базе по НДС. Налоги отдельно не рассчитываются. Каждую затрату учитывайте один раз.</x:v>
      </x:c>
      <x:c r="C40" s="3"/>
      <x:c r="D40" s="3"/>
      <x:c r="E40" s="3"/>
      <x:c r="F40" s="3"/>
      <x:c r="G40" s="3"/>
      <x:c r="H40" s="3"/>
    </x:row>
    <x:row r="41" ht="25" customHeight="1">
      <x:c r="A41" s="3"/>
      <x:c r="B41" s="3"/>
      <x:c r="C41" s="3"/>
      <x:c r="D41" s="3"/>
      <x:c r="E41" s="3"/>
      <x:c r="F41" s="3"/>
      <x:c r="G41" s="3"/>
      <x:c r="H41" s="3"/>
    </x:row>
    <x:row r="42" ht="25" customHeight="1">
      <x:c r="A42" s="3"/>
      <x:c r="B42" s="15" t="str">
        <x:v>Материалы к теме. Числа выше придуманы для обучения и не взяты из этих источников.</x:v>
      </x:c>
      <x:c r="C42" s="15"/>
      <x:c r="D42" s="15"/>
      <x:c r="E42" s="15"/>
      <x:c r="F42" s="15"/>
      <x:c r="G42" s="15"/>
      <x:c r="H42" s="3"/>
    </x:row>
    <x:row r="43" ht="25" customHeight="1">
      <x:c r="A43" s="3"/>
      <x:c r="B43" s="3" t="str">
        <x:v>WiseLab: экономика рекламы</x:v>
      </x:c>
      <x:c r="C43" s="3"/>
      <x:c r="D43" s="3"/>
      <x:c r="E43" s="3"/>
      <x:c r="F43" s="3"/>
      <x:c r="G43" s="3"/>
      <x:c r="H43" s="3"/>
    </x:row>
    <x:row r="44" ht="25" customHeight="1">
      <x:c r="A44" s="3"/>
      <x:c r="B44" s="39" t="str">
        <x:v>https://wiselab.cc/library/advertising-unit-economics</x:v>
      </x:c>
      <x:c r="C44" s="39"/>
      <x:c r="D44" s="39"/>
      <x:c r="E44" s="39"/>
      <x:c r="F44" s="39"/>
      <x:c r="G44" s="39"/>
      <x:c r="H44" s="3"/>
    </x:row>
    <x:row r="45" ht="25" customHeight="1">
      <x:c r="A45" s="3"/>
      <x:c r="B45" s="3" t="str">
        <x:v>Александр Сосновский, Cossa: сопоставление результатов канала с P&amp;L. Внешний источник темы.</x:v>
      </x:c>
      <x:c r="C45" s="3"/>
      <x:c r="D45" s="3"/>
      <x:c r="E45" s="3"/>
      <x:c r="F45" s="3"/>
      <x:c r="G45" s="3"/>
      <x:c r="H45" s="3"/>
    </x:row>
    <x:row r="46" ht="25" customHeight="1">
      <x:c r="A46" s="3"/>
      <x:c r="B46" s="39" t="str">
        <x:v>https://www.cossa.ru/trends/350344/</x:v>
      </x:c>
      <x:c r="C46" s="39"/>
      <x:c r="D46" s="39"/>
      <x:c r="E46" s="39"/>
      <x:c r="F46" s="39"/>
      <x:c r="G46" s="39"/>
      <x:c r="H46" s="3"/>
    </x:row>
    <x:row r="47" ht="25" customHeight="1">
      <x:c r="A47" s="3"/>
      <x:c r="B47" s="3" t="str">
        <x:v>Google Ads: ценность конверсий и расходы. Выручка в этом шаблоне явно скорректирована на возвраты.</x:v>
      </x:c>
      <x:c r="C47" s="3"/>
      <x:c r="D47" s="3"/>
      <x:c r="E47" s="3"/>
      <x:c r="F47" s="3"/>
      <x:c r="G47" s="3"/>
      <x:c r="H47" s="3"/>
    </x:row>
    <x:row r="48" ht="25" customHeight="1">
      <x:c r="A48" s="3"/>
      <x:c r="B48" s="39" t="str">
        <x:v>https://support.google.com/google-ads/answer/6268637?hl=ru</x:v>
      </x:c>
      <x:c r="C48" s="39"/>
      <x:c r="D48" s="39"/>
      <x:c r="E48" s="39"/>
      <x:c r="F48" s="39"/>
      <x:c r="G48" s="39"/>
      <x:c r="H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</x:row>
  </x:sheetData>
  <x:mergeCells>
    <x:mergeCell ref="G7:G8"/>
    <x:mergeCell ref="G10:G11"/>
  </x:mergeCells>
  <x:conditionalFormatting sqref="C17:E23">
    <x:cfRule type="expression" dxfId="0" priority="1">
      <x:formula>OR(NOT(ISNUMBER(C17)),C17&lt;0)</x:formula>
    </x:cfRule>
  </x:conditionalFormatting>
  <x:conditionalFormatting sqref="C18:E18">
    <x:cfRule type="expression" dxfId="1" priority="2">
      <x:formula>C18&gt;C17</x:formula>
    </x:cfRule>
  </x:conditionalFormatting>
  <x:conditionalFormatting sqref="C24:E24">
    <x:cfRule type="notContainsText" dxfId="2" priority="3" text="Готово"/>
  </x:conditionalFormatting>
  <x:conditionalFormatting sqref="C7:E8">
    <x:cfRule type="cellIs" dxfId="3" priority="4" operator="lessThan">
      <x:formula>0</x:formula>
    </x:cfRule>
  </x:conditionalFormatting>
  <x:conditionalFormatting sqref="C30:E32">
    <x:cfRule type="cellIs" dxfId="4" priority="5" operator="lessThan">
      <x:formula>0</x:formula>
    </x:cfRule>
  </x:conditionalFormatting>
  <x:dataValidations count="1">
    <x:dataValidation type="decimal" operator="greaterThanOrEqual" sqref="C17:E23">
      <x:formula1>0</x:formula1>
    </x:dataValidation>
  </x:dataValidations>
  <x:pageMargins left="0.7" right="0.7" top="0.75" bottom="0.75" header="0.3" footer="0.3"/>
</x:worksheet>
</file>